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028" activeTab="1"/>
  </bookViews>
  <sheets>
    <sheet name="Execução Orçamentária 2007 " sheetId="1" r:id="rId1"/>
    <sheet name="Restos a Pagar 2007" sheetId="2" r:id="rId2"/>
    <sheet name="Grafico Perdas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<sst xmlns="http://schemas.openxmlformats.org/spreadsheetml/2006/main" count="56" uniqueCount="39">
  <si>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Projeto/Atividade</t>
  </si>
  <si>
    <t>Dot.Inicial</t>
  </si>
  <si>
    <t>CredAdic</t>
  </si>
  <si>
    <t>Autorizado</t>
  </si>
  <si>
    <t>Empenhado</t>
  </si>
  <si>
    <t>Liquidado</t>
  </si>
  <si>
    <t>Pagos</t>
  </si>
  <si>
    <t>% Liquidado</t>
  </si>
  <si>
    <t>% Pago</t>
  </si>
  <si>
    <t>Pagamento de Aposentadorias e Pensões</t>
  </si>
  <si>
    <t>Assistência Médica e Odontológica aos Servidores, Empregados e seus Dependentes</t>
  </si>
  <si>
    <t>Assistência Pré-Escolar aos Dependentes dos Servidores e Empregados</t>
  </si>
  <si>
    <t>Auxílio-Transporte aos Servidores e Empregados</t>
  </si>
  <si>
    <t>Auxílio-Alimentação aos Servidores e Empregados</t>
  </si>
  <si>
    <t>Capacitação de Recursos Humanos</t>
  </si>
  <si>
    <t>TOTAL</t>
  </si>
  <si>
    <t>Fonte: COFF/CD, CONORF/SF e PRODASEN</t>
  </si>
  <si>
    <t>Elaboração: Economista Washington Luiz Moura Lima</t>
  </si>
  <si>
    <t>Administração de Unidade*</t>
  </si>
  <si>
    <t>Orç Não Pago</t>
  </si>
  <si>
    <t>RP Inscritos</t>
  </si>
  <si>
    <t>Orç Não Exec</t>
  </si>
  <si>
    <t>RP Exerc Ant</t>
  </si>
  <si>
    <t>RP Anulados</t>
  </si>
  <si>
    <t>RP Pagos</t>
  </si>
  <si>
    <t>RP Pagar</t>
  </si>
  <si>
    <t>Contribuição da União, de suas Autarquias e Fundações para o Custeio do Regime de Previdência dos Servidores Públicos Federais</t>
  </si>
  <si>
    <r>
      <t xml:space="preserve">TOTAL NÃO EXECUTADO E ANULADO </t>
    </r>
    <r>
      <rPr>
        <b/>
        <sz val="8"/>
        <rFont val="Arial"/>
        <family val="2"/>
      </rPr>
      <t>COM DESP ADM PESS E BENEF</t>
    </r>
  </si>
  <si>
    <t>Fonte: Consultoria de Orçamento da Camara dos Deputados e Prodasen a partir do SIAFI/STN</t>
  </si>
  <si>
    <t xml:space="preserve"> Observações: </t>
  </si>
  <si>
    <t xml:space="preserve">*Os Projetos/Atividade - Administração de Unidade e Pagamento de Pessoal Ativo, em 2004 foram unificados num único denominado de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</si>
  <si>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</si>
  <si>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Aquisição de Imóveis para Cartórios Eleitorais</t>
  </si>
  <si>
    <t>Gestão e Administração do Programa - (Pagamento Pessoal Ativo)</t>
  </si>
  <si>
    <r>
      <t>Gestão e Administração do Programa.</t>
    </r>
    <r>
      <rPr>
        <sz val="10"/>
        <color indexed="8"/>
        <rFont val="MS Sans Serif"/>
        <family val="0"/>
      </rPr>
      <t xml:space="preserve"> Eles foram divididos para melhor visualização da situação orçamentária.</t>
    </r>
  </si>
  <si>
    <t xml:space="preserve">TOTAL NÃO EXECUTADO E ANULADO </t>
  </si>
  <si>
    <t>Construção de Cartórios Eleitorais</t>
  </si>
  <si>
    <t>Orçamento FECHADO. Restos a Pagar Atualizados até 31/12/2008.</t>
  </si>
  <si>
    <t>Total "Perdas"</t>
  </si>
</sst>
</file>

<file path=xl/styles.xml><?xml version="1.0" encoding="utf-8"?>
<styleSheet xmlns="http://schemas.openxmlformats.org/spreadsheetml/2006/main">
  <numFmts count="6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m\ d\,\ yyyy"/>
    <numFmt numFmtId="185" formatCode="_(* #,##0.0_);_(* \(#,##0.0\);_(* &quot;-&quot;??_);_(@_)"/>
    <numFmt numFmtId="186" formatCode="_(* #,##0_);_(* \(#,##0\);_(* &quot;-&quot;??_);_(@_)"/>
    <numFmt numFmtId="187" formatCode="0.00_);[Red]\(0.00\)"/>
    <numFmt numFmtId="188" formatCode="#,##0.0_);[Red]\(#,##0.0\)"/>
    <numFmt numFmtId="189" formatCode="0.0_);[Red]\(0.0\)"/>
    <numFmt numFmtId="190" formatCode="0_);[Red]\(0\)"/>
    <numFmt numFmtId="191" formatCode="0.0"/>
    <numFmt numFmtId="192" formatCode="0.0%"/>
    <numFmt numFmtId="193" formatCode="#,##0.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0.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&quot;R$ &quot;#,##0.000"/>
    <numFmt numFmtId="206" formatCode="&quot;R$ &quot;#,##0.00"/>
    <numFmt numFmtId="207" formatCode="&quot;R$ &quot;#,##0.0"/>
    <numFmt numFmtId="208" formatCode="&quot;R$ &quot;#,##0"/>
    <numFmt numFmtId="209" formatCode="_(* #,##0.000_);_(* \(#,##0.000\);_(* &quot;-&quot;??_);_(@_)"/>
    <numFmt numFmtId="210" formatCode="_(* #,##0.0000_);_(* \(#,##0.0000\);_(* &quot;-&quot;??_);_(@_)"/>
    <numFmt numFmtId="211" formatCode="0.000%"/>
    <numFmt numFmtId="212" formatCode="0.0000%"/>
    <numFmt numFmtId="213" formatCode="_(&quot;R$ &quot;* #,##0_);_(&quot;R$ &quot;* \(#,##0\);_(&quot;R$ &quot;* &quot;-&quot;??_);_(@_)"/>
    <numFmt numFmtId="214" formatCode="_(&quot;R$ &quot;* #,##0.0_);_(&quot;R$ &quot;* \(#,##0.0\);_(&quot;R$ &quot;* &quot;-&quot;??_);_(@_)"/>
    <numFmt numFmtId="215" formatCode="_-* #,##0.0_-;\-* #,##0.0_-;_-* &quot;-&quot;??_-;_-@_-"/>
    <numFmt numFmtId="216" formatCode="_-* #,##0_-;\-* #,##0_-;_-* &quot;-&quot;??_-;_-@_-"/>
    <numFmt numFmtId="217" formatCode="&quot;€&quot;\ #,##0;\-&quot;€&quot;\ #,##0"/>
    <numFmt numFmtId="218" formatCode="&quot;€&quot;\ #,##0;[Red]\-&quot;€&quot;\ #,##0"/>
    <numFmt numFmtId="219" formatCode="&quot;€&quot;\ #,##0.00;\-&quot;€&quot;\ #,##0.00"/>
    <numFmt numFmtId="220" formatCode="&quot;€&quot;\ #,##0.00;[Red]\-&quot;€&quot;\ #,##0.00"/>
    <numFmt numFmtId="221" formatCode="_-&quot;€&quot;\ * #,##0_-;\-&quot;€&quot;\ * #,##0_-;_-&quot;€&quot;\ * &quot;-&quot;_-;_-@_-"/>
    <numFmt numFmtId="222" formatCode="_-&quot;€&quot;\ * #,##0.00_-;\-&quot;€&quot;\ * #,##0.00_-;_-&quot;€&quot;\ * &quot;-&quot;??_-;_-@_-"/>
  </numFmts>
  <fonts count="20">
    <font>
      <sz val="10"/>
      <color indexed="8"/>
      <name val="MS Sans Serif"/>
      <family val="0"/>
    </font>
    <font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6"/>
      <color indexed="8"/>
      <name val="Times New Roman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sz val="8"/>
      <name val="MS Sans Serif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7" fillId="0" borderId="0">
      <alignment/>
      <protection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6" fontId="8" fillId="0" borderId="0" xfId="21" applyNumberFormat="1" applyFont="1" applyAlignment="1">
      <alignment horizontal="center"/>
    </xf>
    <xf numFmtId="10" fontId="7" fillId="0" borderId="1" xfId="20" applyNumberFormat="1" applyFont="1" applyFill="1" applyBorder="1" applyAlignment="1">
      <alignment horizontal="center"/>
    </xf>
    <xf numFmtId="186" fontId="9" fillId="0" borderId="0" xfId="21" applyNumberFormat="1" applyFont="1" applyAlignment="1">
      <alignment/>
    </xf>
    <xf numFmtId="10" fontId="7" fillId="0" borderId="2" xfId="2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86" fontId="10" fillId="0" borderId="0" xfId="21" applyNumberFormat="1" applyFont="1" applyAlignment="1">
      <alignment/>
    </xf>
    <xf numFmtId="186" fontId="11" fillId="2" borderId="0" xfId="21" applyNumberFormat="1" applyFont="1" applyFill="1" applyAlignment="1">
      <alignment/>
    </xf>
    <xf numFmtId="187" fontId="7" fillId="0" borderId="3" xfId="21" applyNumberFormat="1" applyFont="1" applyFill="1" applyBorder="1" applyAlignment="1">
      <alignment horizontal="center"/>
    </xf>
    <xf numFmtId="186" fontId="11" fillId="3" borderId="4" xfId="21" applyNumberFormat="1" applyFont="1" applyFill="1" applyBorder="1" applyAlignment="1">
      <alignment horizontal="right"/>
    </xf>
    <xf numFmtId="186" fontId="11" fillId="3" borderId="5" xfId="21" applyNumberFormat="1" applyFont="1" applyFill="1" applyBorder="1" applyAlignment="1">
      <alignment horizontal="right"/>
    </xf>
    <xf numFmtId="186" fontId="7" fillId="3" borderId="6" xfId="21" applyNumberFormat="1" applyFont="1" applyFill="1" applyBorder="1" applyAlignment="1">
      <alignment horizontal="right"/>
    </xf>
    <xf numFmtId="186" fontId="11" fillId="0" borderId="7" xfId="21" applyNumberFormat="1" applyFont="1" applyFill="1" applyBorder="1" applyAlignment="1">
      <alignment horizontal="right"/>
    </xf>
    <xf numFmtId="186" fontId="11" fillId="3" borderId="8" xfId="21" applyNumberFormat="1" applyFont="1" applyFill="1" applyBorder="1" applyAlignment="1">
      <alignment horizontal="left" wrapText="1"/>
    </xf>
    <xf numFmtId="186" fontId="11" fillId="3" borderId="9" xfId="21" applyNumberFormat="1" applyFont="1" applyFill="1" applyBorder="1" applyAlignment="1">
      <alignment horizontal="right"/>
    </xf>
    <xf numFmtId="186" fontId="11" fillId="0" borderId="9" xfId="21" applyNumberFormat="1" applyFont="1" applyFill="1" applyBorder="1" applyAlignment="1">
      <alignment horizontal="right"/>
    </xf>
    <xf numFmtId="186" fontId="11" fillId="0" borderId="1" xfId="21" applyNumberFormat="1" applyFont="1" applyFill="1" applyBorder="1" applyAlignment="1">
      <alignment horizontal="right"/>
    </xf>
    <xf numFmtId="186" fontId="11" fillId="2" borderId="10" xfId="21" applyNumberFormat="1" applyFont="1" applyFill="1" applyBorder="1" applyAlignment="1">
      <alignment horizontal="right"/>
    </xf>
    <xf numFmtId="187" fontId="11" fillId="3" borderId="11" xfId="21" applyNumberFormat="1" applyFont="1" applyFill="1" applyBorder="1" applyAlignment="1">
      <alignment horizontal="right"/>
    </xf>
    <xf numFmtId="186" fontId="11" fillId="0" borderId="12" xfId="21" applyNumberFormat="1" applyFont="1" applyFill="1" applyBorder="1" applyAlignment="1">
      <alignment horizontal="right"/>
    </xf>
    <xf numFmtId="0" fontId="16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87" fontId="7" fillId="5" borderId="15" xfId="21" applyNumberFormat="1" applyFont="1" applyFill="1" applyBorder="1" applyAlignment="1">
      <alignment horizontal="center"/>
    </xf>
    <xf numFmtId="187" fontId="7" fillId="5" borderId="14" xfId="21" applyNumberFormat="1" applyFont="1" applyFill="1" applyBorder="1" applyAlignment="1">
      <alignment horizontal="center"/>
    </xf>
    <xf numFmtId="10" fontId="7" fillId="5" borderId="15" xfId="20" applyNumberFormat="1" applyFont="1" applyFill="1" applyBorder="1" applyAlignment="1">
      <alignment horizontal="center"/>
    </xf>
    <xf numFmtId="10" fontId="7" fillId="5" borderId="14" xfId="20" applyNumberFormat="1" applyFont="1" applyFill="1" applyBorder="1" applyAlignment="1">
      <alignment horizontal="center"/>
    </xf>
    <xf numFmtId="0" fontId="19" fillId="6" borderId="16" xfId="19" applyFont="1" applyFill="1" applyBorder="1" applyAlignment="1">
      <alignment horizontal="center" wrapText="1"/>
      <protection/>
    </xf>
    <xf numFmtId="3" fontId="7" fillId="4" borderId="13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187" fontId="7" fillId="4" borderId="17" xfId="21" applyNumberFormat="1" applyFont="1" applyFill="1" applyBorder="1" applyAlignment="1">
      <alignment horizontal="center"/>
    </xf>
    <xf numFmtId="187" fontId="7" fillId="4" borderId="15" xfId="21" applyNumberFormat="1" applyFont="1" applyFill="1" applyBorder="1" applyAlignment="1">
      <alignment horizontal="center"/>
    </xf>
    <xf numFmtId="187" fontId="7" fillId="4" borderId="14" xfId="21" applyNumberFormat="1" applyFont="1" applyFill="1" applyBorder="1" applyAlignment="1">
      <alignment horizontal="center"/>
    </xf>
    <xf numFmtId="187" fontId="7" fillId="4" borderId="16" xfId="21" applyNumberFormat="1" applyFont="1" applyFill="1" applyBorder="1" applyAlignment="1">
      <alignment horizontal="center"/>
    </xf>
    <xf numFmtId="186" fontId="7" fillId="6" borderId="13" xfId="21" applyNumberFormat="1" applyFont="1" applyFill="1" applyBorder="1" applyAlignment="1">
      <alignment horizontal="center"/>
    </xf>
    <xf numFmtId="38" fontId="7" fillId="4" borderId="18" xfId="21" applyNumberFormat="1" applyFont="1" applyFill="1" applyBorder="1" applyAlignment="1">
      <alignment horizontal="right"/>
    </xf>
    <xf numFmtId="186" fontId="12" fillId="5" borderId="15" xfId="21" applyNumberFormat="1" applyFont="1" applyFill="1" applyBorder="1" applyAlignment="1">
      <alignment/>
    </xf>
    <xf numFmtId="186" fontId="12" fillId="7" borderId="15" xfId="21" applyNumberFormat="1" applyFont="1" applyFill="1" applyBorder="1" applyAlignment="1">
      <alignment/>
    </xf>
    <xf numFmtId="186" fontId="7" fillId="0" borderId="9" xfId="21" applyNumberFormat="1" applyFont="1" applyFill="1" applyBorder="1" applyAlignment="1">
      <alignment horizontal="right"/>
    </xf>
    <xf numFmtId="186" fontId="11" fillId="2" borderId="19" xfId="21" applyNumberFormat="1" applyFont="1" applyFill="1" applyBorder="1" applyAlignment="1">
      <alignment horizontal="right"/>
    </xf>
    <xf numFmtId="186" fontId="7" fillId="5" borderId="7" xfId="21" applyNumberFormat="1" applyFont="1" applyFill="1" applyBorder="1" applyAlignment="1">
      <alignment horizontal="right"/>
    </xf>
    <xf numFmtId="186" fontId="7" fillId="5" borderId="1" xfId="21" applyNumberFormat="1" applyFont="1" applyFill="1" applyBorder="1" applyAlignment="1">
      <alignment horizontal="right"/>
    </xf>
    <xf numFmtId="38" fontId="7" fillId="5" borderId="18" xfId="21" applyNumberFormat="1" applyFont="1" applyFill="1" applyBorder="1" applyAlignment="1">
      <alignment horizontal="right"/>
    </xf>
    <xf numFmtId="192" fontId="9" fillId="0" borderId="0" xfId="20" applyNumberFormat="1" applyFont="1" applyAlignment="1">
      <alignment/>
    </xf>
    <xf numFmtId="186" fontId="12" fillId="2" borderId="3" xfId="21" applyNumberFormat="1" applyFont="1" applyFill="1" applyBorder="1" applyAlignment="1">
      <alignment horizontal="center"/>
    </xf>
    <xf numFmtId="186" fontId="12" fillId="2" borderId="20" xfId="21" applyNumberFormat="1" applyFont="1" applyFill="1" applyBorder="1" applyAlignment="1">
      <alignment horizontal="center"/>
    </xf>
    <xf numFmtId="186" fontId="12" fillId="2" borderId="18" xfId="21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Orçamento Perdido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('Restos a Pagar 2007'!$A$15,'Restos a Pagar 2007'!$A$17)</c:f>
              <c:strCache>
                <c:ptCount val="2"/>
                <c:pt idx="0">
                  <c:v>TOTAL NÃO EXECUTADO E ANULADO </c:v>
                </c:pt>
                <c:pt idx="1">
                  <c:v>TOTAL NÃO EXECUTADO E ANULADO COM DESP ADM PESS E BENEF</c:v>
                </c:pt>
              </c:strCache>
            </c:strRef>
          </c:cat>
          <c:val>
            <c:numRef>
              <c:f>('Restos a Pagar 2007'!$B$15,'Restos a Pagar 2007'!$B$17)</c:f>
              <c:numCache>
                <c:ptCount val="2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('Restos a Pagar 2007'!$A$15,'Restos a Pagar 2007'!$A$17)</c:f>
              <c:strCache>
                <c:ptCount val="2"/>
                <c:pt idx="0">
                  <c:v>TOTAL NÃO EXECUTADO E ANULADO </c:v>
                </c:pt>
                <c:pt idx="1">
                  <c:v>TOTAL NÃO EXECUTADO E ANULADO COM DESP ADM PESS E BENEF</c:v>
                </c:pt>
              </c:strCache>
            </c:strRef>
          </c:cat>
          <c:val>
            <c:numRef>
              <c:f>('Restos a Pagar 2007'!$C$15,'Restos a Pagar 2007'!$C$17)</c:f>
              <c:numCache>
                <c:ptCount val="2"/>
              </c:numCache>
            </c:numRef>
          </c:val>
        </c:ser>
        <c:ser>
          <c:idx val="2"/>
          <c:order val="2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('Restos a Pagar 2007'!$A$15,'Restos a Pagar 2007'!$A$17)</c:f>
              <c:strCache>
                <c:ptCount val="2"/>
                <c:pt idx="0">
                  <c:v>TOTAL NÃO EXECUTADO E ANULADO </c:v>
                </c:pt>
                <c:pt idx="1">
                  <c:v>TOTAL NÃO EXECUTADO E ANULADO COM DESP ADM PESS E BENEF</c:v>
                </c:pt>
              </c:strCache>
            </c:strRef>
          </c:cat>
          <c:val>
            <c:numRef>
              <c:f>('Restos a Pagar 2007'!$D$15,'Restos a Pagar 2007'!$D$17)</c:f>
              <c:numCache>
                <c:ptCount val="2"/>
                <c:pt idx="0">
                  <c:v>2170719</c:v>
                </c:pt>
                <c:pt idx="1">
                  <c:v>1667221</c:v>
                </c:pt>
              </c:numCache>
            </c:numRef>
          </c:val>
        </c:ser>
        <c:axId val="10737019"/>
        <c:axId val="29524308"/>
      </c:bar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13</xdr:col>
      <xdr:colOff>561975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8100" y="57150"/>
        <a:ext cx="8448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73.140625" style="3" customWidth="1"/>
    <col min="2" max="3" width="15.57421875" style="3" bestFit="1" customWidth="1"/>
    <col min="4" max="7" width="17.57421875" style="3" bestFit="1" customWidth="1"/>
    <col min="8" max="8" width="12.28125" style="3" bestFit="1" customWidth="1"/>
    <col min="9" max="9" width="9.28125" style="3" bestFit="1" customWidth="1"/>
    <col min="10" max="16384" width="9.140625" style="3" customWidth="1"/>
  </cols>
  <sheetData>
    <row r="1" spans="1:9" s="1" customFormat="1" ht="12.75" customHeight="1" thickBot="1">
      <c r="A1" s="8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4" t="s">
        <v>7</v>
      </c>
      <c r="I1" s="25" t="s">
        <v>8</v>
      </c>
    </row>
    <row r="2" spans="1:9" ht="12.75" customHeight="1">
      <c r="A2" s="13" t="s">
        <v>9</v>
      </c>
      <c r="B2" s="14">
        <v>15836906</v>
      </c>
      <c r="C2" s="10">
        <v>2095955</v>
      </c>
      <c r="D2" s="11">
        <v>17932861</v>
      </c>
      <c r="E2" s="15">
        <v>17932861</v>
      </c>
      <c r="F2" s="39">
        <v>17932861</v>
      </c>
      <c r="G2" s="16">
        <v>17925105</v>
      </c>
      <c r="H2" s="4">
        <f aca="true" t="shared" si="0" ref="H2:H13">F2/D2</f>
        <v>1</v>
      </c>
      <c r="I2" s="2">
        <f aca="true" t="shared" si="1" ref="I2:I13">+G2/D2</f>
        <v>0.9995674979023147</v>
      </c>
    </row>
    <row r="3" spans="1:9" ht="26.25">
      <c r="A3" s="13" t="s">
        <v>26</v>
      </c>
      <c r="B3" s="14">
        <v>5101110</v>
      </c>
      <c r="C3" s="10">
        <v>1006830</v>
      </c>
      <c r="D3" s="11">
        <v>6107940</v>
      </c>
      <c r="E3" s="15">
        <v>5872926</v>
      </c>
      <c r="F3" s="39">
        <v>5872926</v>
      </c>
      <c r="G3" s="16">
        <v>5871199</v>
      </c>
      <c r="H3" s="4">
        <f t="shared" si="0"/>
        <v>0.9615231976738475</v>
      </c>
      <c r="I3" s="2">
        <f t="shared" si="1"/>
        <v>0.9612404509540041</v>
      </c>
    </row>
    <row r="4" spans="1:9" ht="12.75" customHeight="1">
      <c r="A4" s="13" t="s">
        <v>18</v>
      </c>
      <c r="B4" s="14">
        <v>10210708</v>
      </c>
      <c r="C4" s="10">
        <v>904000</v>
      </c>
      <c r="D4" s="11">
        <v>11114708</v>
      </c>
      <c r="E4" s="15">
        <v>11069152</v>
      </c>
      <c r="F4" s="39">
        <v>11069152</v>
      </c>
      <c r="G4" s="16">
        <v>5891130</v>
      </c>
      <c r="H4" s="4">
        <f>F4/D4</f>
        <v>0.9959012868354257</v>
      </c>
      <c r="I4" s="2">
        <f>+G4/D4</f>
        <v>0.5300301186499906</v>
      </c>
    </row>
    <row r="5" spans="1:9" ht="12.75" customHeight="1">
      <c r="A5" s="13" t="s">
        <v>10</v>
      </c>
      <c r="B5" s="14">
        <v>1194480</v>
      </c>
      <c r="C5" s="10">
        <v>358000</v>
      </c>
      <c r="D5" s="11">
        <v>1552480</v>
      </c>
      <c r="E5" s="15">
        <v>1552480</v>
      </c>
      <c r="F5" s="39">
        <v>1552480</v>
      </c>
      <c r="G5" s="16">
        <v>1552480</v>
      </c>
      <c r="H5" s="4">
        <f t="shared" si="0"/>
        <v>1</v>
      </c>
      <c r="I5" s="2">
        <f t="shared" si="1"/>
        <v>1</v>
      </c>
    </row>
    <row r="6" spans="1:9" ht="12.75" customHeight="1">
      <c r="A6" s="13" t="s">
        <v>11</v>
      </c>
      <c r="B6" s="14">
        <v>461160</v>
      </c>
      <c r="C6" s="10">
        <v>0</v>
      </c>
      <c r="D6" s="11">
        <v>461160</v>
      </c>
      <c r="E6" s="15">
        <v>384306</v>
      </c>
      <c r="F6" s="39">
        <v>384306</v>
      </c>
      <c r="G6" s="16">
        <v>384306</v>
      </c>
      <c r="H6" s="4">
        <f t="shared" si="0"/>
        <v>0.8333463440020817</v>
      </c>
      <c r="I6" s="2">
        <f t="shared" si="1"/>
        <v>0.8333463440020817</v>
      </c>
    </row>
    <row r="7" spans="1:9" ht="12.75" customHeight="1">
      <c r="A7" s="13" t="s">
        <v>12</v>
      </c>
      <c r="B7" s="14">
        <v>41272</v>
      </c>
      <c r="C7" s="10">
        <v>1860</v>
      </c>
      <c r="D7" s="11">
        <v>43132</v>
      </c>
      <c r="E7" s="15">
        <v>36281</v>
      </c>
      <c r="F7" s="39">
        <v>36281</v>
      </c>
      <c r="G7" s="16">
        <v>36281</v>
      </c>
      <c r="H7" s="4">
        <f t="shared" si="0"/>
        <v>0.8411620142817398</v>
      </c>
      <c r="I7" s="2">
        <f t="shared" si="1"/>
        <v>0.8411620142817398</v>
      </c>
    </row>
    <row r="8" spans="1:9" ht="12.75" customHeight="1">
      <c r="A8" s="13" t="s">
        <v>13</v>
      </c>
      <c r="B8" s="14">
        <v>2859221</v>
      </c>
      <c r="C8" s="10">
        <v>-140000</v>
      </c>
      <c r="D8" s="11">
        <v>2719221</v>
      </c>
      <c r="E8" s="15">
        <v>2709045</v>
      </c>
      <c r="F8" s="39">
        <v>2709045</v>
      </c>
      <c r="G8" s="16">
        <v>2707162</v>
      </c>
      <c r="H8" s="4">
        <f t="shared" si="0"/>
        <v>0.9962577517605226</v>
      </c>
      <c r="I8" s="2">
        <f t="shared" si="1"/>
        <v>0.9955652740251711</v>
      </c>
    </row>
    <row r="9" spans="1:9" ht="12.75" customHeight="1">
      <c r="A9" s="13" t="s">
        <v>33</v>
      </c>
      <c r="B9" s="14">
        <v>43372259</v>
      </c>
      <c r="C9" s="17">
        <v>11004567</v>
      </c>
      <c r="D9" s="11">
        <v>54376826</v>
      </c>
      <c r="E9" s="15">
        <v>54376826</v>
      </c>
      <c r="F9" s="39">
        <v>54376826</v>
      </c>
      <c r="G9" s="16">
        <v>54252697</v>
      </c>
      <c r="H9" s="4">
        <f t="shared" si="0"/>
        <v>1</v>
      </c>
      <c r="I9" s="2">
        <f t="shared" si="1"/>
        <v>0.9977172444746959</v>
      </c>
    </row>
    <row r="10" spans="1:9" ht="12.75" customHeight="1">
      <c r="A10" s="13" t="s">
        <v>14</v>
      </c>
      <c r="B10" s="14">
        <v>256500</v>
      </c>
      <c r="C10" s="17">
        <v>150000</v>
      </c>
      <c r="D10" s="11">
        <v>406500</v>
      </c>
      <c r="E10" s="15">
        <v>404852</v>
      </c>
      <c r="F10" s="39">
        <v>404852</v>
      </c>
      <c r="G10" s="16">
        <v>301291</v>
      </c>
      <c r="H10" s="4">
        <f>F10/D10</f>
        <v>0.9959458794587945</v>
      </c>
      <c r="I10" s="2">
        <f>+G10/D10</f>
        <v>0.7411832718327184</v>
      </c>
    </row>
    <row r="11" spans="1:9" ht="12.75" customHeight="1">
      <c r="A11" s="13" t="s">
        <v>36</v>
      </c>
      <c r="B11" s="14">
        <v>0</v>
      </c>
      <c r="C11" s="17">
        <v>500000</v>
      </c>
      <c r="D11" s="11">
        <v>500000</v>
      </c>
      <c r="E11" s="15">
        <v>497042</v>
      </c>
      <c r="F11" s="39">
        <v>497042</v>
      </c>
      <c r="G11" s="16">
        <v>0</v>
      </c>
      <c r="H11" s="4">
        <f>F11/D11</f>
        <v>0.994084</v>
      </c>
      <c r="I11" s="2">
        <f>+G11/D11</f>
        <v>0</v>
      </c>
    </row>
    <row r="12" spans="1:9" ht="12.75" customHeight="1" thickBot="1">
      <c r="A12" s="13" t="s">
        <v>32</v>
      </c>
      <c r="B12" s="14">
        <v>1500000</v>
      </c>
      <c r="C12" s="17">
        <v>488000</v>
      </c>
      <c r="D12" s="11">
        <v>1988000</v>
      </c>
      <c r="E12" s="15">
        <v>1655000</v>
      </c>
      <c r="F12" s="39">
        <v>1655000</v>
      </c>
      <c r="G12" s="16">
        <v>128000</v>
      </c>
      <c r="H12" s="4">
        <f>F12/D12</f>
        <v>0.8324949698189135</v>
      </c>
      <c r="I12" s="2">
        <f>+G12/D12</f>
        <v>0.06438631790744467</v>
      </c>
    </row>
    <row r="13" spans="1:9" ht="13.5" thickBot="1">
      <c r="A13" s="28" t="s">
        <v>15</v>
      </c>
      <c r="B13" s="29">
        <f aca="true" t="shared" si="2" ref="B13:G13">SUM(B2:B12)</f>
        <v>80833616</v>
      </c>
      <c r="C13" s="29">
        <f t="shared" si="2"/>
        <v>16369212</v>
      </c>
      <c r="D13" s="29">
        <f t="shared" si="2"/>
        <v>97202828</v>
      </c>
      <c r="E13" s="29">
        <f t="shared" si="2"/>
        <v>96490771</v>
      </c>
      <c r="F13" s="29">
        <f t="shared" si="2"/>
        <v>96490771</v>
      </c>
      <c r="G13" s="30">
        <f t="shared" si="2"/>
        <v>89049651</v>
      </c>
      <c r="H13" s="26">
        <f t="shared" si="0"/>
        <v>0.9926745238317551</v>
      </c>
      <c r="I13" s="27">
        <f t="shared" si="1"/>
        <v>0.9161220185898296</v>
      </c>
    </row>
    <row r="14" spans="1:4" ht="12.75">
      <c r="A14" s="7"/>
      <c r="B14" s="7"/>
      <c r="C14" s="18"/>
      <c r="D14" s="7"/>
    </row>
    <row r="15" spans="1:4" ht="12">
      <c r="A15" t="s">
        <v>28</v>
      </c>
      <c r="B15"/>
      <c r="C15"/>
      <c r="D15"/>
    </row>
    <row r="16" ht="12">
      <c r="A16"/>
    </row>
    <row r="17" ht="12.75">
      <c r="A17" s="22" t="s">
        <v>29</v>
      </c>
    </row>
    <row r="18" ht="12">
      <c r="A18" t="s">
        <v>30</v>
      </c>
    </row>
    <row r="19" ht="12.75">
      <c r="A19" s="23" t="s">
        <v>34</v>
      </c>
    </row>
    <row r="20" ht="12.75">
      <c r="A20" s="23"/>
    </row>
    <row r="21" ht="15">
      <c r="A21" s="6" t="s">
        <v>37</v>
      </c>
    </row>
    <row r="22" ht="12">
      <c r="A22"/>
    </row>
    <row r="23" ht="12.75">
      <c r="A23" t="s">
        <v>31</v>
      </c>
    </row>
  </sheetData>
  <printOptions horizontalCentered="1"/>
  <pageMargins left="0.7874015748031497" right="0.7874015748031497" top="1.09" bottom="0.984251968503937" header="0.62" footer="0.5118110236220472"/>
  <pageSetup fitToHeight="1" fitToWidth="1" horizontalDpi="360" verticalDpi="360" orientation="landscape" paperSize="9" scale="67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71.140625" style="3" customWidth="1"/>
    <col min="2" max="2" width="13.8515625" style="3" bestFit="1" customWidth="1"/>
    <col min="3" max="3" width="12.140625" style="3" bestFit="1" customWidth="1"/>
    <col min="4" max="4" width="15.57421875" style="3" bestFit="1" customWidth="1"/>
    <col min="5" max="6" width="13.140625" style="3" bestFit="1" customWidth="1"/>
    <col min="7" max="8" width="12.00390625" style="3" bestFit="1" customWidth="1"/>
    <col min="9" max="9" width="14.28125" style="3" bestFit="1" customWidth="1"/>
    <col min="10" max="16384" width="9.140625" style="3" customWidth="1"/>
  </cols>
  <sheetData>
    <row r="1" spans="1:9" s="1" customFormat="1" ht="12.75" customHeight="1" thickBot="1">
      <c r="A1" s="8" t="s">
        <v>0</v>
      </c>
      <c r="B1" s="31" t="s">
        <v>19</v>
      </c>
      <c r="C1" s="31" t="s">
        <v>20</v>
      </c>
      <c r="D1" s="32" t="s">
        <v>21</v>
      </c>
      <c r="E1" s="31" t="s">
        <v>22</v>
      </c>
      <c r="F1" s="31" t="s">
        <v>23</v>
      </c>
      <c r="G1" s="31" t="s">
        <v>24</v>
      </c>
      <c r="H1" s="33" t="s">
        <v>25</v>
      </c>
      <c r="I1" s="25" t="s">
        <v>38</v>
      </c>
    </row>
    <row r="2" spans="1:9" ht="12.75" customHeight="1">
      <c r="A2" s="13" t="s">
        <v>9</v>
      </c>
      <c r="B2" s="9">
        <f>'Execução Orçamentária 2007 '!D2-'Execução Orçamentária 2007 '!G2</f>
        <v>7756</v>
      </c>
      <c r="C2" s="10">
        <v>7756</v>
      </c>
      <c r="D2" s="11">
        <f aca="true" t="shared" si="0" ref="D2:D10">B2-C2</f>
        <v>0</v>
      </c>
      <c r="E2" s="11">
        <v>0</v>
      </c>
      <c r="F2" s="19">
        <v>0</v>
      </c>
      <c r="G2" s="16">
        <v>7756</v>
      </c>
      <c r="H2" s="16">
        <v>0</v>
      </c>
      <c r="I2" s="41">
        <f>D2+F2+H2</f>
        <v>0</v>
      </c>
    </row>
    <row r="3" spans="1:9" ht="24" customHeight="1">
      <c r="A3" s="13" t="s">
        <v>26</v>
      </c>
      <c r="B3" s="9">
        <f>'Execução Orçamentária 2007 '!D3-'Execução Orçamentária 2007 '!G3</f>
        <v>236741</v>
      </c>
      <c r="C3" s="10">
        <v>1727</v>
      </c>
      <c r="D3" s="11">
        <f t="shared" si="0"/>
        <v>235014</v>
      </c>
      <c r="E3" s="11">
        <v>0</v>
      </c>
      <c r="F3" s="19">
        <v>0</v>
      </c>
      <c r="G3" s="16">
        <v>1727</v>
      </c>
      <c r="H3" s="16">
        <v>0</v>
      </c>
      <c r="I3" s="42">
        <f aca="true" t="shared" si="1" ref="I3:I13">D3+F3+H3</f>
        <v>235014</v>
      </c>
    </row>
    <row r="4" spans="1:9" ht="12.75">
      <c r="A4" s="13" t="s">
        <v>18</v>
      </c>
      <c r="B4" s="9">
        <f>'Execução Orçamentária 2007 '!D4-'Execução Orçamentária 2007 '!G4</f>
        <v>5223578</v>
      </c>
      <c r="C4" s="10">
        <v>5178056</v>
      </c>
      <c r="D4" s="11">
        <f t="shared" si="0"/>
        <v>45522</v>
      </c>
      <c r="E4" s="11">
        <v>0</v>
      </c>
      <c r="F4" s="19">
        <v>1254674</v>
      </c>
      <c r="G4" s="16">
        <v>3887900</v>
      </c>
      <c r="H4" s="16"/>
      <c r="I4" s="42">
        <f t="shared" si="1"/>
        <v>1300196</v>
      </c>
    </row>
    <row r="5" spans="1:9" ht="26.25">
      <c r="A5" s="13" t="s">
        <v>10</v>
      </c>
      <c r="B5" s="9">
        <f>'Execução Orçamentária 2007 '!D5-'Execução Orçamentária 2007 '!G5</f>
        <v>0</v>
      </c>
      <c r="C5" s="17">
        <v>0</v>
      </c>
      <c r="D5" s="11">
        <f t="shared" si="0"/>
        <v>0</v>
      </c>
      <c r="E5" s="11">
        <v>0</v>
      </c>
      <c r="F5" s="19">
        <v>0</v>
      </c>
      <c r="G5" s="16">
        <v>0</v>
      </c>
      <c r="H5" s="12">
        <v>0</v>
      </c>
      <c r="I5" s="42">
        <f t="shared" si="1"/>
        <v>0</v>
      </c>
    </row>
    <row r="6" spans="1:9" ht="12.75">
      <c r="A6" s="13" t="s">
        <v>11</v>
      </c>
      <c r="B6" s="9">
        <f>'Execução Orçamentária 2007 '!D6-'Execução Orçamentária 2007 '!G6</f>
        <v>76854</v>
      </c>
      <c r="C6" s="40">
        <v>0</v>
      </c>
      <c r="D6" s="11">
        <f t="shared" si="0"/>
        <v>76854</v>
      </c>
      <c r="E6" s="11">
        <v>0</v>
      </c>
      <c r="F6" s="19">
        <v>0</v>
      </c>
      <c r="G6" s="16">
        <v>0</v>
      </c>
      <c r="H6" s="12">
        <v>0</v>
      </c>
      <c r="I6" s="41">
        <f t="shared" si="1"/>
        <v>76854</v>
      </c>
    </row>
    <row r="7" spans="1:9" ht="12.75">
      <c r="A7" s="13" t="s">
        <v>12</v>
      </c>
      <c r="B7" s="9">
        <f>'Execução Orçamentária 2007 '!D7-'Execução Orçamentária 2007 '!G7</f>
        <v>6851</v>
      </c>
      <c r="C7" s="40">
        <v>0</v>
      </c>
      <c r="D7" s="11">
        <f t="shared" si="0"/>
        <v>6851</v>
      </c>
      <c r="E7" s="11">
        <v>0</v>
      </c>
      <c r="F7" s="19">
        <v>0</v>
      </c>
      <c r="G7" s="16">
        <v>0</v>
      </c>
      <c r="H7" s="12">
        <v>0</v>
      </c>
      <c r="I7" s="42">
        <f t="shared" si="1"/>
        <v>6851</v>
      </c>
    </row>
    <row r="8" spans="1:9" ht="12.75">
      <c r="A8" s="13" t="s">
        <v>13</v>
      </c>
      <c r="B8" s="9">
        <f>'Execução Orçamentária 2007 '!D8-'Execução Orçamentária 2007 '!G8</f>
        <v>12059</v>
      </c>
      <c r="C8" s="40">
        <v>1883</v>
      </c>
      <c r="D8" s="11">
        <f t="shared" si="0"/>
        <v>10176</v>
      </c>
      <c r="E8" s="11">
        <v>0</v>
      </c>
      <c r="F8" s="19">
        <v>0</v>
      </c>
      <c r="G8" s="16">
        <v>1883</v>
      </c>
      <c r="H8" s="12">
        <v>0</v>
      </c>
      <c r="I8" s="42">
        <f t="shared" si="1"/>
        <v>10176</v>
      </c>
    </row>
    <row r="9" spans="1:9" ht="12.75">
      <c r="A9" s="13" t="s">
        <v>33</v>
      </c>
      <c r="B9" s="9">
        <f>'Execução Orçamentária 2007 '!D9-'Execução Orçamentária 2007 '!G9</f>
        <v>124129</v>
      </c>
      <c r="C9" s="40">
        <v>124129</v>
      </c>
      <c r="D9" s="11">
        <f t="shared" si="0"/>
        <v>0</v>
      </c>
      <c r="E9" s="11">
        <v>0</v>
      </c>
      <c r="F9" s="19">
        <v>0</v>
      </c>
      <c r="G9" s="16">
        <v>124129</v>
      </c>
      <c r="H9" s="12">
        <v>35482</v>
      </c>
      <c r="I9" s="41">
        <f t="shared" si="1"/>
        <v>35482</v>
      </c>
    </row>
    <row r="10" spans="1:9" ht="12.75">
      <c r="A10" s="13" t="s">
        <v>14</v>
      </c>
      <c r="B10" s="9">
        <f>'Execução Orçamentária 2007 '!D10-'Execução Orçamentária 2007 '!G10</f>
        <v>105209</v>
      </c>
      <c r="C10" s="40">
        <v>104521</v>
      </c>
      <c r="D10" s="11">
        <f t="shared" si="0"/>
        <v>688</v>
      </c>
      <c r="E10" s="11">
        <v>0</v>
      </c>
      <c r="F10" s="19">
        <v>1960</v>
      </c>
      <c r="G10" s="16">
        <v>102561</v>
      </c>
      <c r="H10" s="12">
        <v>0</v>
      </c>
      <c r="I10" s="42">
        <f t="shared" si="1"/>
        <v>2648</v>
      </c>
    </row>
    <row r="11" spans="1:9" ht="12.75">
      <c r="A11" s="13" t="s">
        <v>36</v>
      </c>
      <c r="B11" s="9">
        <f>'Execução Orçamentária 2007 '!D11-'Execução Orçamentária 2007 '!G11</f>
        <v>500000</v>
      </c>
      <c r="C11" s="40">
        <v>497042</v>
      </c>
      <c r="D11" s="11"/>
      <c r="E11" s="11">
        <v>0</v>
      </c>
      <c r="F11" s="19">
        <v>10498</v>
      </c>
      <c r="G11" s="16">
        <v>486544</v>
      </c>
      <c r="H11" s="12">
        <v>0</v>
      </c>
      <c r="I11" s="42">
        <f t="shared" si="1"/>
        <v>10498</v>
      </c>
    </row>
    <row r="12" spans="1:9" ht="12.75" customHeight="1" thickBot="1">
      <c r="A12" s="13" t="s">
        <v>32</v>
      </c>
      <c r="B12" s="9">
        <f>'Execução Orçamentária 2007 '!D12-'Execução Orçamentária 2007 '!G12</f>
        <v>1860000</v>
      </c>
      <c r="C12" s="10">
        <v>1527000</v>
      </c>
      <c r="D12" s="11">
        <f>B12-C12</f>
        <v>333000</v>
      </c>
      <c r="E12" s="11">
        <v>0</v>
      </c>
      <c r="F12" s="19">
        <v>0</v>
      </c>
      <c r="G12" s="16">
        <v>1367000</v>
      </c>
      <c r="H12" s="16">
        <v>160000</v>
      </c>
      <c r="I12" s="42">
        <f t="shared" si="1"/>
        <v>493000</v>
      </c>
    </row>
    <row r="13" spans="1:9" ht="13.5" thickBot="1">
      <c r="A13" s="34" t="s">
        <v>15</v>
      </c>
      <c r="B13" s="35">
        <f aca="true" t="shared" si="2" ref="B13:H13">SUM(B2:B12)</f>
        <v>8153177</v>
      </c>
      <c r="C13" s="36">
        <f t="shared" si="2"/>
        <v>7442114</v>
      </c>
      <c r="D13" s="36">
        <f>SUM(D2:D12)</f>
        <v>708105</v>
      </c>
      <c r="E13" s="36">
        <f t="shared" si="2"/>
        <v>0</v>
      </c>
      <c r="F13" s="36">
        <f t="shared" si="2"/>
        <v>1267132</v>
      </c>
      <c r="G13" s="36">
        <f t="shared" si="2"/>
        <v>5979500</v>
      </c>
      <c r="H13" s="36">
        <f t="shared" si="2"/>
        <v>195482</v>
      </c>
      <c r="I13" s="43">
        <f t="shared" si="1"/>
        <v>2170719</v>
      </c>
    </row>
    <row r="14" spans="1:9" ht="13.5" thickBot="1">
      <c r="A14" s="7"/>
      <c r="B14" s="7"/>
      <c r="C14" s="18"/>
      <c r="D14" s="7"/>
      <c r="I14"/>
    </row>
    <row r="15" spans="1:9" ht="18" thickBot="1">
      <c r="A15" s="45" t="s">
        <v>35</v>
      </c>
      <c r="B15" s="46"/>
      <c r="C15" s="47"/>
      <c r="D15" s="37">
        <f>I13</f>
        <v>2170719</v>
      </c>
      <c r="I15"/>
    </row>
    <row r="16" spans="2:4" ht="12.75" thickBot="1">
      <c r="B16"/>
      <c r="C16"/>
      <c r="D16"/>
    </row>
    <row r="17" spans="1:4" ht="18" thickBot="1">
      <c r="A17" s="45" t="s">
        <v>27</v>
      </c>
      <c r="B17" s="46"/>
      <c r="C17" s="47"/>
      <c r="D17" s="38">
        <f>D15-I11-I12</f>
        <v>1667221</v>
      </c>
    </row>
    <row r="18" spans="2:4" ht="12">
      <c r="B18"/>
      <c r="C18"/>
      <c r="D18"/>
    </row>
    <row r="19" ht="9.75">
      <c r="A19" s="5" t="s">
        <v>16</v>
      </c>
    </row>
    <row r="20" ht="9.75">
      <c r="D20" s="44"/>
    </row>
    <row r="21" ht="12.75">
      <c r="A21" s="22" t="s">
        <v>29</v>
      </c>
    </row>
    <row r="22" ht="12">
      <c r="A22" t="s">
        <v>30</v>
      </c>
    </row>
    <row r="23" ht="12.75">
      <c r="A23" s="23" t="s">
        <v>34</v>
      </c>
    </row>
    <row r="25" ht="15">
      <c r="A25" s="6" t="str">
        <f>'Execução Orçamentária 2007 '!A21</f>
        <v>Orçamento FECHADO. Restos a Pagar Atualizados até 31/12/2008.</v>
      </c>
    </row>
    <row r="27" ht="9.75">
      <c r="A27" s="3" t="s">
        <v>17</v>
      </c>
    </row>
  </sheetData>
  <mergeCells count="2">
    <mergeCell ref="A15:C15"/>
    <mergeCell ref="A17:C17"/>
  </mergeCells>
  <printOptions horizontalCentered="1"/>
  <pageMargins left="0.7874015748031497" right="0.7874015748031497" top="1.06" bottom="0.984251968503937" header="0.55" footer="0.5118110236220472"/>
  <pageSetup fitToHeight="1" fitToWidth="1" horizontalDpi="360" verticalDpi="360" orientation="landscape" paperSize="9" scale="81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workbookViewId="0" topLeftCell="A1">
      <selection activeCell="A1" sqref="A1"/>
    </sheetView>
  </sheetViews>
  <sheetFormatPr defaultColWidth="9.140625" defaultRowHeight="12.75"/>
  <sheetData>
    <row r="34" ht="12">
      <c r="A34" s="3" t="s">
        <v>17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 Lima</dc:creator>
  <cp:keywords/>
  <dc:description/>
  <cp:lastModifiedBy>imprensa</cp:lastModifiedBy>
  <cp:lastPrinted>2008-02-28T19:38:57Z</cp:lastPrinted>
  <dcterms:created xsi:type="dcterms:W3CDTF">2006-07-26T03:24:47Z</dcterms:created>
  <dcterms:modified xsi:type="dcterms:W3CDTF">2009-03-16T17:39:21Z</dcterms:modified>
  <cp:category/>
  <cp:version/>
  <cp:contentType/>
  <cp:contentStatus/>
</cp:coreProperties>
</file>